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<sst xmlns="http://schemas.openxmlformats.org/spreadsheetml/2006/main" count="174" uniqueCount="157">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</sst>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35361"/>
        <c:axId val="28218250"/>
      </c:scatterChart>
      <c:valAx>
        <c:axId val="313536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218250"/>
        <c:crossesAt val="-40"/>
        <c:crossBetween val="midCat"/>
        <c:dispUnits/>
        <c:majorUnit val="10"/>
      </c:valAx>
      <c:valAx>
        <c:axId val="2821825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637659"/>
        <c:axId val="3976884"/>
      </c:scatterChart>
      <c:valAx>
        <c:axId val="5263765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76884"/>
        <c:crossesAt val="-65"/>
        <c:crossBetween val="midCat"/>
        <c:dispUnits/>
        <c:majorUnit val="10"/>
      </c:valAx>
      <c:valAx>
        <c:axId val="3976884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1030MHz ITM/Average Ground/Continental Temperate/Flat/50%,50%,50% Gr=5dBi vbw=36 ATCRBSa Nadir Rin=.01km Rout=20km Smin=-84.4dBm/MHz tranht=2m Iagg+Isngl S/I=12dB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6825"/>
          <c:w val="0.86975"/>
          <c:h val="0.8682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-44.27755988059738</c:v>
                </c:pt>
                <c:pt idx="1">
                  <c:v>-44.440295212977084</c:v>
                </c:pt>
                <c:pt idx="2">
                  <c:v>-45.800452531703264</c:v>
                </c:pt>
                <c:pt idx="3">
                  <c:v>-50.55373196788173</c:v>
                </c:pt>
                <c:pt idx="4">
                  <c:v>-60.553731967881724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UWBRings!$H$23</c:f>
              <c:strCache>
                <c:ptCount val="1"/>
                <c:pt idx="0">
                  <c:v>0.08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UWBRings!$H$24:$H$28</c:f>
              <c:numCache>
                <c:ptCount val="5"/>
                <c:pt idx="0">
                  <c:v>-26.337720961280752</c:v>
                </c:pt>
                <c:pt idx="1">
                  <c:v>-30.448307085064855</c:v>
                </c:pt>
                <c:pt idx="2">
                  <c:v>-40.44830708506488</c:v>
                </c:pt>
                <c:pt idx="3">
                  <c:v>-50.44830708506486</c:v>
                </c:pt>
                <c:pt idx="4">
                  <c:v>-60.44830708506487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UWBRings!$I$23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UWBRings!$I$24:$I$28</c:f>
              <c:numCache>
                <c:ptCount val="5"/>
                <c:pt idx="0">
                  <c:v>-20.31133670304399</c:v>
                </c:pt>
                <c:pt idx="1">
                  <c:v>-30.311336703043963</c:v>
                </c:pt>
                <c:pt idx="2">
                  <c:v>-40.31133670304399</c:v>
                </c:pt>
                <c:pt idx="3">
                  <c:v>-50.31133670304398</c:v>
                </c:pt>
                <c:pt idx="4">
                  <c:v>-60.31133670304398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UWBRings!$J$23</c:f>
              <c:strCache>
                <c:ptCount val="1"/>
                <c:pt idx="0">
                  <c:v>12.2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UWBRings!$J$24:$J$28</c:f>
              <c:numCache>
                <c:ptCount val="5"/>
                <c:pt idx="0">
                  <c:v>-11.06931138345115</c:v>
                </c:pt>
                <c:pt idx="1">
                  <c:v>-21.06931138345115</c:v>
                </c:pt>
                <c:pt idx="2">
                  <c:v>-31.069311383451137</c:v>
                </c:pt>
                <c:pt idx="3">
                  <c:v>-41.06931138345115</c:v>
                </c:pt>
                <c:pt idx="4">
                  <c:v>-51.06931138345115</c:v>
                </c:pt>
              </c:numCache>
            </c:numRef>
          </c:yVal>
          <c:smooth val="0"/>
        </c:ser>
        <c:axId val="35791957"/>
        <c:axId val="53692158"/>
      </c:scatterChart>
      <c:valAx>
        <c:axId val="35791957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692158"/>
        <c:crossesAt val="-65"/>
        <c:crossBetween val="midCat"/>
        <c:dispUnits/>
        <c:majorUnit val="10"/>
      </c:valAx>
      <c:valAx>
        <c:axId val="53692158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0.08175</cdr:y>
    </cdr:from>
    <cdr:to>
      <cdr:x>1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190500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/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2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91.71265318131</v>
      </c>
      <c r="J3" s="8">
        <v>5</v>
      </c>
      <c r="K3" s="6"/>
      <c r="M3" s="69"/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36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1030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0.01</v>
      </c>
      <c r="C6" s="6"/>
      <c r="D6" s="6"/>
      <c r="E6" s="6"/>
      <c r="F6" s="6"/>
      <c r="G6" s="6"/>
      <c r="H6" s="6"/>
      <c r="I6" s="8"/>
      <c r="J6" s="59">
        <v>8</v>
      </c>
      <c r="K6" s="59">
        <v>2</v>
      </c>
      <c r="L6" s="8">
        <v>-77</v>
      </c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12</v>
      </c>
      <c r="G7" s="61">
        <v>-44.259095940182185</v>
      </c>
      <c r="H7" s="61">
        <v>0.01</v>
      </c>
      <c r="I7" s="8">
        <v>2</v>
      </c>
      <c r="J7" s="68">
        <f>10*LOG(1.38E-23*290*1000000)+30+J6</f>
        <v>-105.97722915699808</v>
      </c>
      <c r="K7" s="18" t="s">
        <v>71</v>
      </c>
      <c r="L7" s="8">
        <v>5.5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Nadir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5</v>
      </c>
      <c r="C9" s="43">
        <f>10^(B9/10)</f>
        <v>3.1622776601683795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19.586073148417746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0</v>
      </c>
      <c r="C10" s="43">
        <f>RADIANS(B10)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5</v>
      </c>
      <c r="X10" s="6">
        <v>5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125664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0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201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0.01</v>
      </c>
      <c r="S18" s="23" t="s">
        <v>97</v>
      </c>
      <c r="U18" s="63" t="s">
        <v>91</v>
      </c>
      <c r="W18" s="6" t="s">
        <v>63</v>
      </c>
      <c r="X18" s="64" t="str">
        <f>INDEX(Mode,X10)</f>
        <v>EIRP[S/I]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0.01</v>
      </c>
      <c r="H23" s="55">
        <v>0.08</v>
      </c>
      <c r="I23" s="55">
        <v>0.2</v>
      </c>
      <c r="J23" s="55">
        <v>12.2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-44.27755988059738</v>
      </c>
      <c r="H24" s="13">
        <v>-26.337720961280752</v>
      </c>
      <c r="I24" s="13">
        <v>-20.31133670304399</v>
      </c>
      <c r="J24" s="13">
        <v>-11.06931138345115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-44.440295212977084</v>
      </c>
      <c r="H25" s="15">
        <v>-30.448307085064855</v>
      </c>
      <c r="I25" s="15">
        <v>-30.311336703043963</v>
      </c>
      <c r="J25" s="15">
        <v>-21.06931138345115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-45.800452531703264</v>
      </c>
      <c r="H26" s="15">
        <v>-40.44830708506488</v>
      </c>
      <c r="I26" s="15">
        <v>-40.31133670304399</v>
      </c>
      <c r="J26" s="15">
        <v>-31.069311383451137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ATCRBSa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-50.55373196788173</v>
      </c>
      <c r="H27" s="15">
        <v>-50.44830708506486</v>
      </c>
      <c r="I27" s="15">
        <v>-50.31133670304398</v>
      </c>
      <c r="J27" s="15">
        <v>-41.06931138345115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-60.553731967881724</v>
      </c>
      <c r="H28" s="15">
        <v>-60.44830708506487</v>
      </c>
      <c r="I28" s="15">
        <v>-60.31133670304398</v>
      </c>
      <c r="J28" s="15">
        <v>-51.06931138345115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