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<sst xmlns="http://schemas.openxmlformats.org/spreadsheetml/2006/main" count="174" uniqueCount="157">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</sst>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848801"/>
        <c:axId val="22575602"/>
      </c:scatterChart>
      <c:valAx>
        <c:axId val="16848801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575602"/>
        <c:crossesAt val="-40"/>
        <c:crossBetween val="midCat"/>
        <c:dispUnits/>
        <c:majorUnit val="10"/>
      </c:valAx>
      <c:valAx>
        <c:axId val="22575602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48801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684435"/>
        <c:axId val="9261956"/>
      </c:scatterChart>
      <c:valAx>
        <c:axId val="16684435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261956"/>
        <c:crossesAt val="-65"/>
        <c:crossBetween val="midCat"/>
        <c:dispUnits/>
        <c:majorUnit val="10"/>
      </c:valAx>
      <c:valAx>
        <c:axId val="9261956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84435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3750MHz ITM/Average Ground/Continental Temperate/Flat/50%,50%,50% Gr=42dBi hbw=1.3 vbw=1.3 Parabolic Horiz elev=20 Rin=.2km Rout=20km NF=-2.86dB Losses=2dB tranht=2m Iagg+Isngl I/N=-10dB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7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0.003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-34.21655950783045</c:v>
                </c:pt>
                <c:pt idx="1">
                  <c:v>-34.28992647233703</c:v>
                </c:pt>
                <c:pt idx="2">
                  <c:v>-34.962550235360695</c:v>
                </c:pt>
                <c:pt idx="3">
                  <c:v>-36.98803193381448</c:v>
                </c:pt>
                <c:pt idx="4">
                  <c:v>-46.9880319338145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12020933"/>
        <c:axId val="34171478"/>
      </c:scatterChart>
      <c:valAx>
        <c:axId val="1202093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171478"/>
        <c:crossesAt val="-50"/>
        <c:crossBetween val="midCat"/>
        <c:dispUnits/>
        <c:majorUnit val="10"/>
      </c:valAx>
      <c:valAx>
        <c:axId val="34171478"/>
        <c:scaling>
          <c:orientation val="minMax"/>
          <c:max val="-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209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>
        <v>20</v>
      </c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1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1.2954756593556584</v>
      </c>
      <c r="J3" s="8">
        <v>42</v>
      </c>
      <c r="K3" s="6"/>
      <c r="M3" s="69">
        <v>1.3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>
        <v>1.3</v>
      </c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3750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0.2</v>
      </c>
      <c r="C6" s="6"/>
      <c r="D6" s="6"/>
      <c r="E6" s="6"/>
      <c r="F6" s="6"/>
      <c r="G6" s="6"/>
      <c r="H6" s="6"/>
      <c r="I6" s="8"/>
      <c r="J6" s="59">
        <f>10*LOG(150/290)</f>
        <v>-2.863067388432748</v>
      </c>
      <c r="K6" s="59">
        <v>2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-10</v>
      </c>
      <c r="G7" s="61">
        <v>-34.20833058603408</v>
      </c>
      <c r="H7" s="61">
        <v>0.2</v>
      </c>
      <c r="I7" s="8">
        <v>2</v>
      </c>
      <c r="J7" s="68">
        <f>10*LOG(1.38E-23*290*1000000)+30+J6</f>
        <v>-116.84029654543083</v>
      </c>
      <c r="K7" s="18" t="s">
        <v>71</v>
      </c>
      <c r="L7" s="8">
        <v>40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Horiz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42</v>
      </c>
      <c r="C9" s="43">
        <f>10^(B9/10)</f>
        <v>15848.931924611146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10.969100130080566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1.3</v>
      </c>
      <c r="C10" s="43">
        <f>RADIANS(B10)</f>
        <v>0.022689280275926284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12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125651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454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199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0.003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0.003</v>
      </c>
      <c r="H23" s="55">
        <v>0.04</v>
      </c>
      <c r="I23" s="55">
        <v>0.07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-34.21655950783045</v>
      </c>
      <c r="H24" s="13">
        <v>-29.57729032572746</v>
      </c>
      <c r="I24" s="13">
        <v>-26.773015112856328</v>
      </c>
      <c r="J24" s="13">
        <v>-24.474844043132506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-34.28992647233703</v>
      </c>
      <c r="H25" s="15">
        <v>-29.935645657385876</v>
      </c>
      <c r="I25" s="15">
        <v>-27.388989105842583</v>
      </c>
      <c r="J25" s="15">
        <v>-25.388029850625387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-34.962550235360695</v>
      </c>
      <c r="H26" s="15">
        <v>-32.46906906750907</v>
      </c>
      <c r="I26" s="15">
        <v>-29.059997287256223</v>
      </c>
      <c r="J26" s="15">
        <v>-28.62475792913098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Parabolic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-36.98803193381448</v>
      </c>
      <c r="H27" s="15">
        <v>-39.380570478644174</v>
      </c>
      <c r="I27" s="15">
        <v>-39.05999728725622</v>
      </c>
      <c r="J27" s="15">
        <v>-38.62475792913098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-46.9880319338145</v>
      </c>
      <c r="H28" s="15">
        <v>-49.3805704786442</v>
      </c>
      <c r="I28" s="15">
        <v>-49.05999728725622</v>
      </c>
      <c r="J28" s="15">
        <v>-48.624757929130965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